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<sst xmlns="http://schemas.openxmlformats.org/spreadsheetml/2006/main" count="159" uniqueCount="113">
  <si>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</si>
  <si>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</si>
  <si>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</si>
  <si>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</si>
  <si>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</si>
  <si>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</si>
  <si>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</si>
  <si>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</si>
  <si>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</si>
  <si>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</si>
  <si>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</si>
  <si>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</si>
  <si>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</si>
  <si>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</si>
  <si>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</si>
  <si>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</si>
  <si>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</si>
  <si>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</si>
  <si>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</si>
  <si>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</si>
  <si>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</si>
  <si>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</si>
  <si>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</si>
  <si>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</si>
  <si>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</si>
  <si>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</si>
  <si>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</si>
  <si>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</si>
  <si>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</si>
  <si>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</si>
  <si>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</si>
  <si>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</si>
  <si>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</si>
  <si>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</si>
  <si>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</si>
  <si>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</si>
  <si>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</si>
  <si>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</si>
  <si>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</si>
  <si>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</si>
  <si>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</si>
  <si>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</si>
  <si>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</si>
  <si>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</si>
  <si>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</si>
  <si>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</si>
  <si>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</si>
  <si>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</si>
  <si>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</si>
  <si>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</si>
  <si>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</si>
  <si>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</si>
  <si>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</si>
  <si>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</si>
  <si>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</si>
  <si>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</si>
  <si>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</si>
  <si>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</si>
  <si>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</si>
  <si>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</si>
  <si>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</si>
  <si>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</si>
  <si>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</si>
  <si>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</si>
  <si>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</si>
  <si>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</si>
  <si>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</si>
  <si>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</si>
  <si>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</si>
  <si>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</si>
  <si>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</si>
  <si>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</si>
  <si>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</si>
  <si>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</si>
  <si>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</si>
  <si>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</si>
  <si>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</si>
  <si>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</si>
  <si>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</si>
  <si>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</si>
  <si>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</si>
  <si>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</si>
  <si>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</si>
  <si>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</si>
  <si>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</si>
  <si>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</si>
  <si>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</si>
  <si>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</si>
  <si>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</si>
  <si>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</si>
  <si>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</si>
  <si>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</si>
  <si>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</si>
  <si>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</si>
  <si>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</si>
  <si>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</si>
  <si>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</si>
  <si>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</si>
  <si>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</si>
  <si>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</si>
  <si>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</si>
  <si>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</si>
  <si>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</si>
  <si>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</si>
  <si>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</si>
  <si>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</si>
  <si>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</si>
  <si>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</si>
  <si>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</si>
  <si>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</si>
  <si>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</si>
  <si>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</si>
  <si>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Аналіз використання коштів міського бюджету за 2015 рік станом на 14.01.2015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</si>
</sst>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44206.5</c:v>
                </c:pt>
                <c:pt idx="1">
                  <c:v>37051</c:v>
                </c:pt>
                <c:pt idx="2">
                  <c:v>1968.5</c:v>
                </c:pt>
                <c:pt idx="3">
                  <c:v>5187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43829.80000000002</c:v>
                </c:pt>
                <c:pt idx="1">
                  <c:v>36989.1</c:v>
                </c:pt>
                <c:pt idx="2">
                  <c:v>1887.8999999999999</c:v>
                </c:pt>
                <c:pt idx="3">
                  <c:v>4952.800000000019</c:v>
                </c:pt>
              </c:numCache>
            </c:numRef>
          </c:val>
          <c:shape val="box"/>
        </c:ser>
        <c:shape val="box"/>
        <c:axId val="10530448"/>
        <c:axId val="27665169"/>
      </c:bar3D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293564.5</c:v>
                </c:pt>
                <c:pt idx="1">
                  <c:v>234075.4</c:v>
                </c:pt>
                <c:pt idx="2">
                  <c:v>44.6</c:v>
                </c:pt>
                <c:pt idx="3">
                  <c:v>18367.300000000003</c:v>
                </c:pt>
                <c:pt idx="4">
                  <c:v>38277.299999999996</c:v>
                </c:pt>
                <c:pt idx="5">
                  <c:v>253.8</c:v>
                </c:pt>
                <c:pt idx="6">
                  <c:v>2546.1000000000085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287370.29999999993</c:v>
                </c:pt>
                <c:pt idx="1">
                  <c:v>234067.3999999999</c:v>
                </c:pt>
                <c:pt idx="2">
                  <c:v>40.6</c:v>
                </c:pt>
                <c:pt idx="3">
                  <c:v>18274.499999999996</c:v>
                </c:pt>
                <c:pt idx="4">
                  <c:v>32475.999999999993</c:v>
                </c:pt>
                <c:pt idx="5">
                  <c:v>229.9</c:v>
                </c:pt>
                <c:pt idx="6">
                  <c:v>2281.900000000039</c:v>
                </c:pt>
              </c:numCache>
            </c:numRef>
          </c:val>
          <c:shape val="box"/>
        </c:ser>
        <c:shape val="box"/>
        <c:axId val="47659930"/>
        <c:axId val="26286187"/>
      </c:bar3D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7765.5</c:v>
                </c:pt>
                <c:pt idx="3">
                  <c:v>2876.6</c:v>
                </c:pt>
                <c:pt idx="4">
                  <c:v>19209.899999999994</c:v>
                </c:pt>
                <c:pt idx="5">
                  <c:v>1403.5</c:v>
                </c:pt>
                <c:pt idx="6">
                  <c:v>13340.100000000013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197676.90000000002</c:v>
                </c:pt>
                <c:pt idx="1">
                  <c:v>155831.69999999998</c:v>
                </c:pt>
                <c:pt idx="2">
                  <c:v>7545.099999999998</c:v>
                </c:pt>
                <c:pt idx="3">
                  <c:v>2876.4999999999995</c:v>
                </c:pt>
                <c:pt idx="4">
                  <c:v>17329.2</c:v>
                </c:pt>
                <c:pt idx="5">
                  <c:v>1383.7999999999997</c:v>
                </c:pt>
                <c:pt idx="6">
                  <c:v>12710.600000000042</c:v>
                </c:pt>
              </c:numCache>
            </c:numRef>
          </c:val>
          <c:shape val="box"/>
        </c:ser>
        <c:shape val="box"/>
        <c:axId val="35249092"/>
        <c:axId val="48806373"/>
      </c:bar3D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06373"/>
        <c:crosses val="autoZero"/>
        <c:auto val="1"/>
        <c:lblOffset val="100"/>
        <c:tickLblSkip val="1"/>
        <c:noMultiLvlLbl val="0"/>
      </c:catAx>
      <c:valAx>
        <c:axId val="4880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4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28033.8</c:v>
                </c:pt>
                <c:pt idx="2">
                  <c:v>1669.1000000000001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6834.900000000003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36729.49999999998</c:v>
                </c:pt>
                <c:pt idx="1">
                  <c:v>28024.700000000008</c:v>
                </c:pt>
                <c:pt idx="2">
                  <c:v>1431.3999999999999</c:v>
                </c:pt>
                <c:pt idx="3">
                  <c:v>434.8</c:v>
                </c:pt>
                <c:pt idx="4">
                  <c:v>28.199999999999996</c:v>
                </c:pt>
                <c:pt idx="5">
                  <c:v>6810.3999999999705</c:v>
                </c:pt>
              </c:numCache>
            </c:numRef>
          </c:val>
          <c:shape val="box"/>
        </c:ser>
        <c:shape val="box"/>
        <c:axId val="36604174"/>
        <c:axId val="61002111"/>
      </c:bar3D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7806.900000000001</c:v>
                </c:pt>
                <c:pt idx="2">
                  <c:v>9.7</c:v>
                </c:pt>
                <c:pt idx="3">
                  <c:v>258</c:v>
                </c:pt>
                <c:pt idx="4">
                  <c:v>479.3</c:v>
                </c:pt>
                <c:pt idx="5">
                  <c:v>3551.2999999999984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11959.800000000001</c:v>
                </c:pt>
                <c:pt idx="1">
                  <c:v>7799.799999999999</c:v>
                </c:pt>
                <c:pt idx="2">
                  <c:v>9.600000000000001</c:v>
                </c:pt>
                <c:pt idx="3">
                  <c:v>233.10000000000008</c:v>
                </c:pt>
                <c:pt idx="4">
                  <c:v>448.6999999999999</c:v>
                </c:pt>
                <c:pt idx="5">
                  <c:v>3468.600000000002</c:v>
                </c:pt>
              </c:numCache>
            </c:numRef>
          </c:val>
          <c:shape val="box"/>
        </c:ser>
        <c:shape val="box"/>
        <c:axId val="12148088"/>
        <c:axId val="42223929"/>
      </c:bar3D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23929"/>
        <c:crosses val="autoZero"/>
        <c:auto val="1"/>
        <c:lblOffset val="100"/>
        <c:tickLblSkip val="2"/>
        <c:noMultiLvlLbl val="0"/>
      </c:catAx>
      <c:valAx>
        <c:axId val="42223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480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1818.8</c:v>
                </c:pt>
                <c:pt idx="2">
                  <c:v>181.4</c:v>
                </c:pt>
                <c:pt idx="3">
                  <c:v>265.19999999999993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3119.1</c:v>
                </c:pt>
                <c:pt idx="1">
                  <c:v>1806.8</c:v>
                </c:pt>
                <c:pt idx="2">
                  <c:v>181.4</c:v>
                </c:pt>
                <c:pt idx="3">
                  <c:v>263.20000000000005</c:v>
                </c:pt>
                <c:pt idx="4">
                  <c:v>728.3000000000001</c:v>
                </c:pt>
                <c:pt idx="5">
                  <c:v>139.39999999999984</c:v>
                </c:pt>
              </c:numCache>
            </c:numRef>
          </c:val>
          <c:shape val="box"/>
        </c:ser>
        <c:shape val="box"/>
        <c:axId val="44471042"/>
        <c:axId val="64695059"/>
      </c:bar3D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95059"/>
        <c:crosses val="autoZero"/>
        <c:auto val="1"/>
        <c:lblOffset val="100"/>
        <c:tickLblSkip val="1"/>
        <c:noMultiLvlLbl val="0"/>
      </c:catAx>
      <c:valAx>
        <c:axId val="64695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10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38028.5</c:v>
                </c:pt>
              </c:numCache>
            </c:numRef>
          </c:val>
          <c:shape val="box"/>
        </c:ser>
        <c:shape val="box"/>
        <c:axId val="45384620"/>
        <c:axId val="5808397"/>
      </c:bar3D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08397"/>
        <c:crosses val="autoZero"/>
        <c:auto val="1"/>
        <c:lblOffset val="100"/>
        <c:tickLblSkip val="1"/>
        <c:noMultiLvlLbl val="0"/>
      </c:catAx>
      <c:valAx>
        <c:axId val="5808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846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293564.5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44206.5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287370.29999999993</c:v>
                </c:pt>
                <c:pt idx="1">
                  <c:v>197676.90000000002</c:v>
                </c:pt>
                <c:pt idx="2">
                  <c:v>36729.49999999998</c:v>
                </c:pt>
                <c:pt idx="3">
                  <c:v>11959.800000000001</c:v>
                </c:pt>
                <c:pt idx="4">
                  <c:v>3119.1</c:v>
                </c:pt>
                <c:pt idx="5">
                  <c:v>43829.80000000002</c:v>
                </c:pt>
                <c:pt idx="6">
                  <c:v>38028.5</c:v>
                </c:pt>
              </c:numCache>
            </c:numRef>
          </c:val>
          <c:shape val="box"/>
        </c:ser>
        <c:shape val="box"/>
        <c:axId val="52275574"/>
        <c:axId val="718119"/>
      </c:bar3D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5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470879.7</c:v>
                </c:pt>
                <c:pt idx="1">
                  <c:v>63179.999999999985</c:v>
                </c:pt>
                <c:pt idx="2">
                  <c:v>21753.200000000004</c:v>
                </c:pt>
                <c:pt idx="3">
                  <c:v>8373.6</c:v>
                </c:pt>
                <c:pt idx="4">
                  <c:v>7890.8</c:v>
                </c:pt>
                <c:pt idx="5">
                  <c:v>91595.39999999995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470763.89999999985</c:v>
                </c:pt>
                <c:pt idx="1">
                  <c:v>54670.99999999999</c:v>
                </c:pt>
                <c:pt idx="2">
                  <c:v>21627.499999999996</c:v>
                </c:pt>
                <c:pt idx="3">
                  <c:v>7652.800000000001</c:v>
                </c:pt>
                <c:pt idx="4">
                  <c:v>7666.299999999998</c:v>
                </c:pt>
                <c:pt idx="5">
                  <c:v>84360.70000000022</c:v>
                </c:pt>
              </c:numCache>
            </c:numRef>
          </c:val>
          <c:shape val="box"/>
        </c:ser>
        <c:shape val="box"/>
        <c:axId val="6463072"/>
        <c:axId val="58167649"/>
      </c:bar3D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106</v>
      </c>
      <c r="C3" s="119" t="s">
        <v>107</v>
      </c>
      <c r="D3" s="119" t="s">
        <v>29</v>
      </c>
      <c r="E3" s="119" t="s">
        <v>28</v>
      </c>
      <c r="F3" s="119" t="s">
        <v>108</v>
      </c>
      <c r="G3" s="119" t="s">
        <v>109</v>
      </c>
      <c r="H3" s="119" t="s">
        <v>110</v>
      </c>
      <c r="I3" s="119" t="s">
        <v>111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/>
      <c r="E6" s="3" t="e">
        <f>D6/D137*100</f>
        <v>#DIV/0!</v>
      </c>
      <c r="F6" s="3">
        <f>D6/B6*100</f>
        <v>0</v>
      </c>
      <c r="G6" s="3">
        <f aca="true" t="shared" si="0" ref="G6:G41">D6/C6*100</f>
        <v>0</v>
      </c>
      <c r="H6" s="3">
        <f>B6-D6</f>
        <v>24434</v>
      </c>
      <c r="I6" s="3">
        <f aca="true" t="shared" si="1" ref="I6:I41">C6-D6</f>
        <v>146604.2</v>
      </c>
    </row>
    <row r="7" spans="1:9" ht="18">
      <c r="A7" s="29" t="s">
        <v>3</v>
      </c>
      <c r="B7" s="49">
        <v>20115.1</v>
      </c>
      <c r="C7" s="50">
        <v>120690.6</v>
      </c>
      <c r="D7" s="51"/>
      <c r="E7" s="1" t="e">
        <f>D7/D6*100</f>
        <v>#DIV/0!</v>
      </c>
      <c r="F7" s="1">
        <f>D7/B7*100</f>
        <v>0</v>
      </c>
      <c r="G7" s="1">
        <f t="shared" si="0"/>
        <v>0</v>
      </c>
      <c r="H7" s="1">
        <f>B7-D7</f>
        <v>20115.1</v>
      </c>
      <c r="I7" s="1">
        <f t="shared" si="1"/>
        <v>120690.6</v>
      </c>
    </row>
    <row r="8" spans="1:9" ht="18">
      <c r="A8" s="29" t="s">
        <v>2</v>
      </c>
      <c r="B8" s="49">
        <v>0</v>
      </c>
      <c r="C8" s="50">
        <v>6.2</v>
      </c>
      <c r="D8" s="51"/>
      <c r="E8" s="12" t="e">
        <f>D8/D6*100</f>
        <v>#DIV/0!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6.2</v>
      </c>
    </row>
    <row r="9" spans="1:9" ht="18">
      <c r="A9" s="29" t="s">
        <v>1</v>
      </c>
      <c r="B9" s="49">
        <v>1533.1</v>
      </c>
      <c r="C9" s="50">
        <v>10417.9</v>
      </c>
      <c r="D9" s="55"/>
      <c r="E9" s="1" t="e">
        <f>D9/D6*100</f>
        <v>#DIV/0!</v>
      </c>
      <c r="F9" s="1">
        <f aca="true" t="shared" si="3" ref="F9:F39">D9/B9*100</f>
        <v>0</v>
      </c>
      <c r="G9" s="1">
        <f t="shared" si="0"/>
        <v>0</v>
      </c>
      <c r="H9" s="1">
        <f t="shared" si="2"/>
        <v>1533.1</v>
      </c>
      <c r="I9" s="1">
        <f t="shared" si="1"/>
        <v>10417.9</v>
      </c>
    </row>
    <row r="10" spans="1:9" ht="18">
      <c r="A10" s="29" t="s">
        <v>0</v>
      </c>
      <c r="B10" s="49">
        <v>2731.4</v>
      </c>
      <c r="C10" s="50">
        <v>14766.4</v>
      </c>
      <c r="D10" s="56"/>
      <c r="E10" s="1" t="e">
        <f>D10/D6*100</f>
        <v>#DIV/0!</v>
      </c>
      <c r="F10" s="1">
        <f t="shared" si="3"/>
        <v>0</v>
      </c>
      <c r="G10" s="1">
        <f t="shared" si="0"/>
        <v>0</v>
      </c>
      <c r="H10" s="1">
        <f t="shared" si="2"/>
        <v>2731.4</v>
      </c>
      <c r="I10" s="1">
        <f t="shared" si="1"/>
        <v>14766.4</v>
      </c>
    </row>
    <row r="11" spans="1:9" ht="18">
      <c r="A11" s="29" t="s">
        <v>15</v>
      </c>
      <c r="B11" s="49">
        <v>4</v>
      </c>
      <c r="C11" s="50">
        <v>230.6</v>
      </c>
      <c r="D11" s="51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4</v>
      </c>
      <c r="I11" s="1">
        <f t="shared" si="1"/>
        <v>230.6</v>
      </c>
    </row>
    <row r="12" spans="1:9" ht="18.75" thickBot="1">
      <c r="A12" s="29" t="s">
        <v>35</v>
      </c>
      <c r="B12" s="50">
        <f>B6-B7-B8-B9-B10-B11</f>
        <v>50.400000000001455</v>
      </c>
      <c r="C12" s="50">
        <f>C6-C7-C8-C9-C10-C11</f>
        <v>492.5000000000058</v>
      </c>
      <c r="D12" s="50">
        <f>D6-D7-D8-D9-D10-D11</f>
        <v>0</v>
      </c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50.400000000001455</v>
      </c>
      <c r="I12" s="1">
        <f t="shared" si="1"/>
        <v>492.5000000000058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 t="e">
        <f>D17/D137*100</f>
        <v>#DIV/0!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/>
      <c r="E31" s="3" t="e">
        <f>D31/D137*100</f>
        <v>#DIV/0!</v>
      </c>
      <c r="F31" s="3">
        <f>D31/B31*100</f>
        <v>0</v>
      </c>
      <c r="G31" s="3">
        <f t="shared" si="0"/>
        <v>0</v>
      </c>
      <c r="H31" s="3">
        <f t="shared" si="2"/>
        <v>3083.5</v>
      </c>
      <c r="I31" s="3">
        <f t="shared" si="1"/>
        <v>18501.1</v>
      </c>
    </row>
    <row r="32" spans="1:9" ht="18">
      <c r="A32" s="29" t="s">
        <v>3</v>
      </c>
      <c r="B32" s="49">
        <v>2301.1</v>
      </c>
      <c r="C32" s="50">
        <v>13995.2</v>
      </c>
      <c r="D32" s="51"/>
      <c r="E32" s="1" t="e">
        <f>D32/D31*100</f>
        <v>#DIV/0!</v>
      </c>
      <c r="F32" s="1">
        <f t="shared" si="3"/>
        <v>0</v>
      </c>
      <c r="G32" s="1">
        <f t="shared" si="0"/>
        <v>0</v>
      </c>
      <c r="H32" s="1">
        <f t="shared" si="2"/>
        <v>2301.1</v>
      </c>
      <c r="I32" s="1">
        <f t="shared" si="1"/>
        <v>13995.2</v>
      </c>
    </row>
    <row r="33" spans="1:9" ht="18" hidden="1">
      <c r="A33" s="29" t="s">
        <v>1</v>
      </c>
      <c r="B33" s="49"/>
      <c r="C33" s="50"/>
      <c r="D33" s="51"/>
      <c r="E33" s="1" t="e">
        <f>D33/D31*100</f>
        <v>#DIV/0!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/>
      <c r="E34" s="1" t="e">
        <f>D34/D31*100</f>
        <v>#DIV/0!</v>
      </c>
      <c r="F34" s="1">
        <f t="shared" si="3"/>
        <v>0</v>
      </c>
      <c r="G34" s="1">
        <f t="shared" si="0"/>
        <v>0</v>
      </c>
      <c r="H34" s="1">
        <f t="shared" si="2"/>
        <v>204.9</v>
      </c>
      <c r="I34" s="1">
        <f t="shared" si="1"/>
        <v>1028.8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/>
      <c r="E35" s="19" t="e">
        <f>D35/D31*100</f>
        <v>#DIV/0!</v>
      </c>
      <c r="F35" s="19">
        <f t="shared" si="3"/>
        <v>0</v>
      </c>
      <c r="G35" s="19">
        <f t="shared" si="0"/>
        <v>0</v>
      </c>
      <c r="H35" s="19">
        <f t="shared" si="2"/>
        <v>36.4</v>
      </c>
      <c r="I35" s="19">
        <f t="shared" si="1"/>
        <v>218.1</v>
      </c>
    </row>
    <row r="36" spans="1:9" ht="18">
      <c r="A36" s="29" t="s">
        <v>15</v>
      </c>
      <c r="B36" s="49">
        <v>3.4</v>
      </c>
      <c r="C36" s="50">
        <v>17</v>
      </c>
      <c r="D36" s="50"/>
      <c r="E36" s="1" t="e">
        <f>D36/D31*100</f>
        <v>#DIV/0!</v>
      </c>
      <c r="F36" s="1">
        <f t="shared" si="3"/>
        <v>0</v>
      </c>
      <c r="G36" s="1">
        <f t="shared" si="0"/>
        <v>0</v>
      </c>
      <c r="H36" s="1">
        <f t="shared" si="2"/>
        <v>3.4</v>
      </c>
      <c r="I36" s="1">
        <f t="shared" si="1"/>
        <v>17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0</v>
      </c>
      <c r="E37" s="1" t="e">
        <f>D37/D31*100</f>
        <v>#DIV/0!</v>
      </c>
      <c r="F37" s="1">
        <f t="shared" si="3"/>
        <v>0</v>
      </c>
      <c r="G37" s="1">
        <f t="shared" si="0"/>
        <v>0</v>
      </c>
      <c r="H37" s="1">
        <f>B37-D37</f>
        <v>537.7000000000002</v>
      </c>
      <c r="I37" s="1">
        <f t="shared" si="1"/>
        <v>3241.9999999999977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/>
      <c r="E41" s="3" t="e">
        <f>D41/D137*100</f>
        <v>#DIV/0!</v>
      </c>
      <c r="F41" s="3">
        <f>D41/B41*100</f>
        <v>0</v>
      </c>
      <c r="G41" s="3">
        <f t="shared" si="0"/>
        <v>0</v>
      </c>
      <c r="H41" s="3">
        <f t="shared" si="2"/>
        <v>56.6</v>
      </c>
      <c r="I41" s="3">
        <f t="shared" si="1"/>
        <v>339.7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/>
      <c r="E43" s="3" t="e">
        <f>D43/D137*100</f>
        <v>#DIV/0!</v>
      </c>
      <c r="F43" s="3">
        <f>D43/B43*100</f>
        <v>0</v>
      </c>
      <c r="G43" s="3">
        <f aca="true" t="shared" si="4" ref="G43:G73">D43/C43*100</f>
        <v>0</v>
      </c>
      <c r="H43" s="3">
        <f>B43-D43</f>
        <v>508.8</v>
      </c>
      <c r="I43" s="3">
        <f aca="true" t="shared" si="5" ref="I43:I74">C43-D43</f>
        <v>3052.6</v>
      </c>
    </row>
    <row r="44" spans="1:9" ht="18">
      <c r="A44" s="29" t="s">
        <v>3</v>
      </c>
      <c r="B44" s="49">
        <v>435.4</v>
      </c>
      <c r="C44" s="50">
        <v>2678.6</v>
      </c>
      <c r="D44" s="51"/>
      <c r="E44" s="1" t="e">
        <f>D44/D43*100</f>
        <v>#DIV/0!</v>
      </c>
      <c r="F44" s="1">
        <f aca="true" t="shared" si="6" ref="F44:F71">D44/B44*100</f>
        <v>0</v>
      </c>
      <c r="G44" s="1">
        <f t="shared" si="4"/>
        <v>0</v>
      </c>
      <c r="H44" s="1">
        <f aca="true" t="shared" si="7" ref="H44:H71">B44-D44</f>
        <v>435.4</v>
      </c>
      <c r="I44" s="1">
        <f t="shared" si="5"/>
        <v>2678.6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 t="e">
        <f>D45/D43*100</f>
        <v>#DIV/0!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 t="e">
        <f>D46/D43*100</f>
        <v>#DIV/0!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 t="e">
        <f>D47/D43*100</f>
        <v>#DIV/0!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 t="e">
        <f>D48/D43*100</f>
        <v>#DIV/0!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/>
      <c r="E49" s="3" t="e">
        <f>D49/D137*100</f>
        <v>#DIV/0!</v>
      </c>
      <c r="F49" s="3">
        <f>D49/B49*100</f>
        <v>0</v>
      </c>
      <c r="G49" s="3">
        <f t="shared" si="4"/>
        <v>0</v>
      </c>
      <c r="H49" s="3">
        <f>B49-D49</f>
        <v>1008.8</v>
      </c>
      <c r="I49" s="3">
        <f t="shared" si="5"/>
        <v>6052.6</v>
      </c>
    </row>
    <row r="50" spans="1:9" ht="18">
      <c r="A50" s="29" t="s">
        <v>3</v>
      </c>
      <c r="B50" s="49">
        <v>703.5</v>
      </c>
      <c r="C50" s="50">
        <v>4220.9</v>
      </c>
      <c r="D50" s="51"/>
      <c r="E50" s="1" t="e">
        <f>D50/D49*100</f>
        <v>#DIV/0!</v>
      </c>
      <c r="F50" s="1">
        <f t="shared" si="6"/>
        <v>0</v>
      </c>
      <c r="G50" s="1">
        <f t="shared" si="4"/>
        <v>0</v>
      </c>
      <c r="H50" s="1">
        <f t="shared" si="7"/>
        <v>703.5</v>
      </c>
      <c r="I50" s="1">
        <f t="shared" si="5"/>
        <v>4220.9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 t="e">
        <f>D51/D49*100</f>
        <v>#DIV/0!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 t="e">
        <f>D52/D49*100</f>
        <v>#DIV/0!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 t="e">
        <f>D53/D49*100</f>
        <v>#DIV/0!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0</v>
      </c>
      <c r="E54" s="1" t="e">
        <f>D54/D49*100</f>
        <v>#DIV/0!</v>
      </c>
      <c r="F54" s="1">
        <f t="shared" si="6"/>
        <v>0</v>
      </c>
      <c r="G54" s="1">
        <f t="shared" si="4"/>
        <v>0</v>
      </c>
      <c r="H54" s="1">
        <f t="shared" si="7"/>
        <v>266.9</v>
      </c>
      <c r="I54" s="1">
        <f>C54-D54</f>
        <v>1491.4000000000008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/>
      <c r="E56" s="3" t="e">
        <f>D56/D137*100</f>
        <v>#DIV/0!</v>
      </c>
      <c r="F56" s="3">
        <f>D56/B56*100</f>
        <v>0</v>
      </c>
      <c r="G56" s="3">
        <f t="shared" si="4"/>
        <v>0</v>
      </c>
      <c r="H56" s="3">
        <f>B56-D56</f>
        <v>261.7</v>
      </c>
      <c r="I56" s="3">
        <f t="shared" si="5"/>
        <v>1570</v>
      </c>
    </row>
    <row r="57" spans="1:9" ht="18">
      <c r="A57" s="29" t="s">
        <v>3</v>
      </c>
      <c r="B57" s="49">
        <v>136.2</v>
      </c>
      <c r="C57" s="50">
        <v>839</v>
      </c>
      <c r="D57" s="51"/>
      <c r="E57" s="1" t="e">
        <f>D57/D56*100</f>
        <v>#DIV/0!</v>
      </c>
      <c r="F57" s="1">
        <f t="shared" si="6"/>
        <v>0</v>
      </c>
      <c r="G57" s="1">
        <f t="shared" si="4"/>
        <v>0</v>
      </c>
      <c r="H57" s="1">
        <f t="shared" si="7"/>
        <v>136.2</v>
      </c>
      <c r="I57" s="1">
        <f t="shared" si="5"/>
        <v>839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 t="e">
        <f>D58/D56*100</f>
        <v>#DIV/0!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 t="e">
        <f>D59/D56*100</f>
        <v>#DIV/0!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 t="e">
        <f>D60/D56*100</f>
        <v>#DIV/0!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 t="e">
        <f>D61/D56*100</f>
        <v>#DIV/0!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 t="e">
        <f>D66/D137*100</f>
        <v>#DIV/0!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29.2</v>
      </c>
      <c r="C67" s="50">
        <v>175.1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29.2</v>
      </c>
      <c r="I67" s="1">
        <f t="shared" si="5"/>
        <v>175.1</v>
      </c>
    </row>
    <row r="68" spans="1:9" ht="18.75" thickBot="1">
      <c r="A68" s="29" t="s">
        <v>9</v>
      </c>
      <c r="B68" s="49"/>
      <c r="C68" s="50"/>
      <c r="D68" s="51"/>
      <c r="E68" s="1"/>
      <c r="F68" s="1" t="e">
        <f t="shared" si="6"/>
        <v>#DIV/0!</v>
      </c>
      <c r="G68" s="1" t="e">
        <f t="shared" si="4"/>
        <v>#DIV/0!</v>
      </c>
      <c r="H68" s="1">
        <f t="shared" si="7"/>
        <v>0</v>
      </c>
      <c r="I68" s="1">
        <f t="shared" si="5"/>
        <v>0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 t="e">
        <f>D69/D137*100</f>
        <v>#DIV/0!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 t="e">
        <f>D76/D137*100</f>
        <v>#DIV/0!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 t="e">
        <f>D81/D137*100</f>
        <v>#DIV/0!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 t="e">
        <f>D84/D137*100</f>
        <v>#DIV/0!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/>
      <c r="E87" s="3" t="e">
        <f>D87/D137*100</f>
        <v>#DIV/0!</v>
      </c>
      <c r="F87" s="3">
        <f aca="true" t="shared" si="10" ref="F87:F92">D87/B87*100</f>
        <v>0</v>
      </c>
      <c r="G87" s="3">
        <f t="shared" si="8"/>
        <v>0</v>
      </c>
      <c r="H87" s="3">
        <f aca="true" t="shared" si="11" ref="H87:H92">B87-D87</f>
        <v>3669</v>
      </c>
      <c r="I87" s="3">
        <f t="shared" si="9"/>
        <v>22013.7</v>
      </c>
    </row>
    <row r="88" spans="1:9" ht="18">
      <c r="A88" s="29" t="s">
        <v>3</v>
      </c>
      <c r="B88" s="49">
        <v>3075.3</v>
      </c>
      <c r="C88" s="50">
        <v>18547.4</v>
      </c>
      <c r="D88" s="51"/>
      <c r="E88" s="1" t="e">
        <f>D88/D87*100</f>
        <v>#DIV/0!</v>
      </c>
      <c r="F88" s="1">
        <f t="shared" si="10"/>
        <v>0</v>
      </c>
      <c r="G88" s="1">
        <f t="shared" si="8"/>
        <v>0</v>
      </c>
      <c r="H88" s="1">
        <f t="shared" si="11"/>
        <v>3075.3</v>
      </c>
      <c r="I88" s="1">
        <f t="shared" si="9"/>
        <v>18547.4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 t="e">
        <f>D89/D87*100</f>
        <v>#DIV/0!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 t="e">
        <f>D90/D87*100</f>
        <v>#DIV/0!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302.0999999999998</v>
      </c>
      <c r="C91" s="50">
        <f>C87-C88-C89-C90</f>
        <v>2287.2999999999993</v>
      </c>
      <c r="D91" s="50">
        <f>D87-D88-D89-D90</f>
        <v>0</v>
      </c>
      <c r="E91" s="1" t="e">
        <f>D91/D87*100</f>
        <v>#DIV/0!</v>
      </c>
      <c r="F91" s="1">
        <f t="shared" si="10"/>
        <v>0</v>
      </c>
      <c r="G91" s="1">
        <f>D91/C91*100</f>
        <v>0</v>
      </c>
      <c r="H91" s="1">
        <f t="shared" si="11"/>
        <v>302.0999999999998</v>
      </c>
      <c r="I91" s="1">
        <f>C91-D91</f>
        <v>2287.2999999999993</v>
      </c>
    </row>
    <row r="92" spans="1:9" ht="19.5" thickBot="1">
      <c r="A92" s="14" t="s">
        <v>12</v>
      </c>
      <c r="B92" s="61">
        <v>3557.7</v>
      </c>
      <c r="C92" s="72">
        <v>21346.2</v>
      </c>
      <c r="D92" s="54"/>
      <c r="E92" s="3" t="e">
        <f>D92/D137*100</f>
        <v>#DIV/0!</v>
      </c>
      <c r="F92" s="3">
        <f t="shared" si="10"/>
        <v>0</v>
      </c>
      <c r="G92" s="3">
        <f>D92/C92*100</f>
        <v>0</v>
      </c>
      <c r="H92" s="3">
        <f t="shared" si="11"/>
        <v>3557.7</v>
      </c>
      <c r="I92" s="3">
        <f>C92-D92</f>
        <v>21346.2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 t="e">
        <f>D94/D137*100</f>
        <v>#DIV/0!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 t="e">
        <f>D96/D137*100</f>
        <v>#DIV/0!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/>
      <c r="E98" s="25" t="e">
        <f>D98/D137*100</f>
        <v>#DIV/0!</v>
      </c>
      <c r="F98" s="25">
        <f>D98/B98*100</f>
        <v>0</v>
      </c>
      <c r="G98" s="25">
        <f aca="true" t="shared" si="12" ref="G98:G135">D98/C98*100</f>
        <v>0</v>
      </c>
      <c r="H98" s="25">
        <f aca="true" t="shared" si="13" ref="H98:H103">B98-D98</f>
        <v>534.4</v>
      </c>
      <c r="I98" s="25">
        <f aca="true" t="shared" si="14" ref="I98:I135">C98-D98</f>
        <v>3206.4</v>
      </c>
    </row>
    <row r="99" spans="1:9" ht="18">
      <c r="A99" s="92" t="s">
        <v>66</v>
      </c>
      <c r="B99" s="102">
        <v>0</v>
      </c>
      <c r="C99" s="100">
        <v>23.6</v>
      </c>
      <c r="D99" s="100"/>
      <c r="E99" s="96" t="e">
        <f>D99/D98*100</f>
        <v>#DIV/0!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65</v>
      </c>
      <c r="B100" s="82">
        <v>498.7</v>
      </c>
      <c r="C100" s="51">
        <v>2957.6</v>
      </c>
      <c r="D100" s="51"/>
      <c r="E100" s="1" t="e">
        <f>D100/D98*100</f>
        <v>#DIV/0!</v>
      </c>
      <c r="F100" s="1">
        <f aca="true" t="shared" si="15" ref="F100:F135">D100/B100*100</f>
        <v>0</v>
      </c>
      <c r="G100" s="1">
        <f t="shared" si="12"/>
        <v>0</v>
      </c>
      <c r="H100" s="1">
        <f t="shared" si="13"/>
        <v>498.7</v>
      </c>
      <c r="I100" s="1">
        <f t="shared" si="14"/>
        <v>2957.6</v>
      </c>
    </row>
    <row r="101" spans="1:9" ht="54.75" hidden="1" thickBot="1">
      <c r="A101" s="99" t="s">
        <v>104</v>
      </c>
      <c r="B101" s="101"/>
      <c r="C101" s="101"/>
      <c r="D101" s="101"/>
      <c r="E101" s="97" t="e">
        <f>D101/D98*100</f>
        <v>#DIV/0!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</v>
      </c>
      <c r="E102" s="97" t="e">
        <f>D102/D98*100</f>
        <v>#DIV/0!</v>
      </c>
      <c r="F102" s="97">
        <f t="shared" si="15"/>
        <v>0</v>
      </c>
      <c r="G102" s="97">
        <f t="shared" si="12"/>
        <v>0</v>
      </c>
      <c r="H102" s="97">
        <f>B102-D102</f>
        <v>35.69999999999999</v>
      </c>
      <c r="I102" s="97">
        <f t="shared" si="14"/>
        <v>225.20000000000027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687.8</v>
      </c>
      <c r="C103" s="94">
        <f>SUM(C104:C134)-C111-C115+C135-C130-C131-C105-C108-C118-C119</f>
        <v>8314.7</v>
      </c>
      <c r="D103" s="94">
        <f>SUM(D104:D134)-D111-D115+D135-D130-D131-D105-D108-D118-D119</f>
        <v>0</v>
      </c>
      <c r="E103" s="95" t="e">
        <f>D103/D137*100</f>
        <v>#DIV/0!</v>
      </c>
      <c r="F103" s="95">
        <f>D103/B103*100</f>
        <v>0</v>
      </c>
      <c r="G103" s="95">
        <f t="shared" si="12"/>
        <v>0</v>
      </c>
      <c r="H103" s="95">
        <f t="shared" si="13"/>
        <v>687.8</v>
      </c>
      <c r="I103" s="95">
        <f t="shared" si="14"/>
        <v>8314.7</v>
      </c>
    </row>
    <row r="104" spans="1:9" ht="37.5">
      <c r="A104" s="34" t="s">
        <v>69</v>
      </c>
      <c r="B104" s="79">
        <v>154.2</v>
      </c>
      <c r="C104" s="75">
        <v>834.9</v>
      </c>
      <c r="D104" s="80"/>
      <c r="E104" s="6" t="e">
        <f>D104/D103*100</f>
        <v>#DIV/0!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103</v>
      </c>
      <c r="B106" s="81">
        <v>71.5</v>
      </c>
      <c r="C106" s="68">
        <v>428.7</v>
      </c>
      <c r="D106" s="80"/>
      <c r="E106" s="6" t="e">
        <f>D106/D103*100</f>
        <v>#DIV/0!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78</v>
      </c>
      <c r="B107" s="81">
        <v>5.3</v>
      </c>
      <c r="C107" s="68">
        <v>31.8</v>
      </c>
      <c r="D107" s="80"/>
      <c r="E107" s="6" t="e">
        <f>D107/D103*100</f>
        <v>#DIV/0!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5.5</v>
      </c>
      <c r="C109" s="68">
        <v>33</v>
      </c>
      <c r="D109" s="80"/>
      <c r="E109" s="6" t="e">
        <f>D109/D103*100</f>
        <v>#DIV/0!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 t="e">
        <f>D110/D103*100</f>
        <v>#DIV/0!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 t="e">
        <f>D112/D103*100</f>
        <v>#DIV/0!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 t="e">
        <f>D113/D103*100</f>
        <v>#DIV/0!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 t="e">
        <f>D114/D103*100</f>
        <v>#DIV/0!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 t="e">
        <f>D116/D103*100</f>
        <v>#DIV/0!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 t="e">
        <f>D117/D103*100</f>
        <v>#DIV/0!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105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66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 t="e">
        <f>D120/D103*100</f>
        <v>#DIV/0!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 t="e">
        <f>D121/D103*100</f>
        <v>#DIV/0!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 t="e">
        <f>D122/D103*100</f>
        <v>#DIV/0!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 t="e">
        <f>D123/D103*100</f>
        <v>#DIV/0!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81</v>
      </c>
      <c r="B124" s="81">
        <v>7.1</v>
      </c>
      <c r="C124" s="60">
        <v>42.4</v>
      </c>
      <c r="D124" s="84"/>
      <c r="E124" s="19" t="e">
        <f>D124/D103*100</f>
        <v>#DIV/0!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75</v>
      </c>
      <c r="B125" s="81">
        <v>0</v>
      </c>
      <c r="C125" s="60">
        <v>89.4</v>
      </c>
      <c r="D125" s="84"/>
      <c r="E125" s="19" t="e">
        <f>D125/D103*100</f>
        <v>#DIV/0!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74</v>
      </c>
      <c r="B126" s="81">
        <v>5.6</v>
      </c>
      <c r="C126" s="60">
        <v>33.8</v>
      </c>
      <c r="D126" s="84"/>
      <c r="E126" s="19" t="e">
        <f>D126/D103*100</f>
        <v>#DIV/0!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76</v>
      </c>
      <c r="B127" s="81"/>
      <c r="C127" s="60"/>
      <c r="D127" s="84"/>
      <c r="E127" s="19" t="e">
        <f>D127/D103*100</f>
        <v>#DIV/0!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>
        <v>4.2</v>
      </c>
      <c r="C128" s="60">
        <v>25.2</v>
      </c>
      <c r="D128" s="84"/>
      <c r="E128" s="19" t="e">
        <f>D128/D103*100</f>
        <v>#DIV/0!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/>
      <c r="E129" s="19" t="e">
        <f>D129/D103*100</f>
        <v>#DIV/0!</v>
      </c>
      <c r="F129" s="6">
        <f t="shared" si="15"/>
        <v>0</v>
      </c>
      <c r="G129" s="6">
        <f t="shared" si="12"/>
        <v>0</v>
      </c>
      <c r="H129" s="6">
        <f t="shared" si="16"/>
        <v>72.4</v>
      </c>
      <c r="I129" s="6">
        <f t="shared" si="14"/>
        <v>434.1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/>
      <c r="E130" s="1" t="e">
        <f>D130/D129*100</f>
        <v>#DIV/0!</v>
      </c>
      <c r="F130" s="1">
        <f>D130/B130*100</f>
        <v>0</v>
      </c>
      <c r="G130" s="1">
        <f t="shared" si="12"/>
        <v>0</v>
      </c>
      <c r="H130" s="1">
        <f t="shared" si="16"/>
        <v>62.3</v>
      </c>
      <c r="I130" s="1">
        <f t="shared" si="14"/>
        <v>373.7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 t="e">
        <f>D131/D129*100</f>
        <v>#DIV/0!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 t="e">
        <f>D132/D103*100</f>
        <v>#DIV/0!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102</v>
      </c>
      <c r="B133" s="81"/>
      <c r="C133" s="60"/>
      <c r="D133" s="84"/>
      <c r="E133" s="19" t="e">
        <f>D133/D103*100</f>
        <v>#DIV/0!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/>
      <c r="C134" s="60"/>
      <c r="D134" s="84"/>
      <c r="E134" s="19" t="e">
        <f>D134/D103*100</f>
        <v>#DIV/0!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 t="e">
        <f>D135/D103*100</f>
        <v>#DIV/0!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1341.3</v>
      </c>
      <c r="C136" s="85">
        <f>C41+C66+C69+C74+C76+C84+C98+C103+C96+C81+C94</f>
        <v>12235.900000000001</v>
      </c>
      <c r="D136" s="60">
        <f>D41+D66+D69+D74+D76+D84+D98+D103+D96+D81+D94</f>
        <v>0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54567.600000000006</v>
      </c>
      <c r="C137" s="54">
        <f>C6+C17+C31+C41+C49+C56+C66+C69+C74+C76+C84+C87+C92+C98+C103+C96+C81+C94+C43</f>
        <v>331593.1</v>
      </c>
      <c r="D137" s="54">
        <f>D6+D17+D31+D41+D49+D56+D66+D69+D74+D76+D84+D87+D92+D98+D103+D96+D81+D94+D43</f>
        <v>0</v>
      </c>
      <c r="E137" s="38">
        <v>100</v>
      </c>
      <c r="F137" s="3">
        <f>D137/B137*100</f>
        <v>0</v>
      </c>
      <c r="G137" s="3">
        <f aca="true" t="shared" si="17" ref="G137:G143">D137/C137*100</f>
        <v>0</v>
      </c>
      <c r="H137" s="3">
        <f aca="true" t="shared" si="18" ref="H137:H143">B137-D137</f>
        <v>54567.600000000006</v>
      </c>
      <c r="I137" s="3">
        <f aca="true" t="shared" si="19" ref="I137:I143">C137-D137</f>
        <v>331593.1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40325.4</v>
      </c>
      <c r="C138" s="67">
        <f>C7+C18+C32+C50+C57+C88+C111+C115+C44+C130</f>
        <v>242889.7</v>
      </c>
      <c r="D138" s="67">
        <f>D7+D18+D32+D50+D57+D88+D111+D115+D44+D130</f>
        <v>0</v>
      </c>
      <c r="E138" s="6" t="e">
        <f>D138/D137*100</f>
        <v>#DIV/0!</v>
      </c>
      <c r="F138" s="6">
        <f aca="true" t="shared" si="20" ref="F138:F149">D138/B138*100</f>
        <v>0</v>
      </c>
      <c r="G138" s="6">
        <f t="shared" si="17"/>
        <v>0</v>
      </c>
      <c r="H138" s="6">
        <f t="shared" si="18"/>
        <v>40325.4</v>
      </c>
      <c r="I138" s="18">
        <f t="shared" si="19"/>
        <v>242889.7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4971.700000000001</v>
      </c>
      <c r="C139" s="68">
        <f>C10+C21+C34+C53+C59+C89+C47+C131+C105+C108</f>
        <v>27337.3</v>
      </c>
      <c r="D139" s="68">
        <f>D10+D21+D34+D53+D59+D89+D47+D131+D105+D108</f>
        <v>0</v>
      </c>
      <c r="E139" s="6" t="e">
        <f>D139/D137*100</f>
        <v>#DIV/0!</v>
      </c>
      <c r="F139" s="6">
        <f t="shared" si="20"/>
        <v>0</v>
      </c>
      <c r="G139" s="6">
        <f t="shared" si="17"/>
        <v>0</v>
      </c>
      <c r="H139" s="6">
        <f t="shared" si="18"/>
        <v>4971.700000000001</v>
      </c>
      <c r="I139" s="18">
        <f t="shared" si="19"/>
        <v>27337.3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0</v>
      </c>
      <c r="E140" s="6" t="e">
        <f>D140/D137*100</f>
        <v>#DIV/0!</v>
      </c>
      <c r="F140" s="6">
        <f t="shared" si="20"/>
        <v>0</v>
      </c>
      <c r="G140" s="6">
        <f t="shared" si="17"/>
        <v>0</v>
      </c>
      <c r="H140" s="6">
        <f t="shared" si="18"/>
        <v>1744.5</v>
      </c>
      <c r="I140" s="18">
        <f t="shared" si="19"/>
        <v>11964.400000000001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4193.1</v>
      </c>
      <c r="D141" s="67">
        <f>D11+D22+D100+D60+D36+D90</f>
        <v>0</v>
      </c>
      <c r="E141" s="6" t="e">
        <f>D141/D137*100</f>
        <v>#DIV/0!</v>
      </c>
      <c r="F141" s="6">
        <f t="shared" si="20"/>
        <v>0</v>
      </c>
      <c r="G141" s="6">
        <f t="shared" si="17"/>
        <v>0</v>
      </c>
      <c r="H141" s="6">
        <f t="shared" si="18"/>
        <v>680.9</v>
      </c>
      <c r="I141" s="18">
        <f t="shared" si="19"/>
        <v>4193.1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2643.3999999999996</v>
      </c>
      <c r="D142" s="67">
        <f>D8+D19+D45+D51+D118</f>
        <v>0</v>
      </c>
      <c r="E142" s="6" t="e">
        <f>D142/D137*100</f>
        <v>#DIV/0!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2643.3999999999996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6389.300000000004</v>
      </c>
      <c r="C143" s="67">
        <f>C137-C138-C139-C140-C141-C142</f>
        <v>42565.19999999996</v>
      </c>
      <c r="D143" s="67">
        <f>D137-D138-D139-D140-D141-D142</f>
        <v>0</v>
      </c>
      <c r="E143" s="6" t="e">
        <f>D143/D137*100</f>
        <v>#DIV/0!</v>
      </c>
      <c r="F143" s="6">
        <f t="shared" si="20"/>
        <v>0</v>
      </c>
      <c r="G143" s="43">
        <f t="shared" si="17"/>
        <v>0</v>
      </c>
      <c r="H143" s="6">
        <f t="shared" si="18"/>
        <v>6389.300000000004</v>
      </c>
      <c r="I143" s="6">
        <f t="shared" si="19"/>
        <v>42565.19999999996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63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72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70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64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56737.90000000001</v>
      </c>
      <c r="C154" s="91">
        <f>C137+C145+C149+C150+C146+C153+C152+C147+C151+C148</f>
        <v>344614.8</v>
      </c>
      <c r="D154" s="91">
        <f>D137+D145+D149+D150+D146+D153+D152+D147+D151+D148</f>
        <v>0</v>
      </c>
      <c r="E154" s="25"/>
      <c r="F154" s="3">
        <f>D154/B154*100</f>
        <v>0</v>
      </c>
      <c r="G154" s="3">
        <f t="shared" si="21"/>
        <v>0</v>
      </c>
      <c r="H154" s="3">
        <f>B154-D154</f>
        <v>56737.90000000001</v>
      </c>
      <c r="I154" s="3">
        <f t="shared" si="22"/>
        <v>344614.8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2" sqref="Q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331593.1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1" sqref="Q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1" sqref="K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9" sqref="Q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331593.1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2015-01-14T06:08:45Z</dcterms:modified>
  <cp:category/>
  <cp:version/>
  <cp:contentType/>
  <cp:contentStatus/>
</cp:coreProperties>
</file>